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商业用房" sheetId="1" r:id="rId1"/>
    <sheet name="学校各部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<sst xmlns="http://schemas.openxmlformats.org/spreadsheetml/2006/main" count="78" uniqueCount="76">
  <si>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 xml:space="preserve">                                衢州职业技术学院商业用房水电费       </t>
  </si>
  <si>
    <t>计费时间:  2022年4月1日---2022年6月22日</t>
  </si>
  <si>
    <t>序号</t>
  </si>
  <si>
    <t>房号</t>
  </si>
  <si>
    <t>租用人</t>
  </si>
  <si>
    <t>上期电表度数</t>
  </si>
  <si>
    <t>本期度数</t>
  </si>
  <si>
    <t>实用度数</t>
  </si>
  <si>
    <t>金额(元）</t>
  </si>
  <si>
    <t>上期水表吨数</t>
  </si>
  <si>
    <t>本期吨数</t>
  </si>
  <si>
    <t>实用吨数</t>
  </si>
  <si>
    <t>金额（元）</t>
  </si>
  <si>
    <t>合计（元）</t>
  </si>
  <si>
    <t>备注</t>
  </si>
  <si>
    <r>
      <t>1-1-10</t>
    </r>
    <r>
      <rPr>
        <sz val="10"/>
        <rFont val="宋体"/>
        <family val="0"/>
      </rPr>
      <t>1</t>
    </r>
  </si>
  <si>
    <t>中国邮政集团有限公司衢州市分公司</t>
  </si>
  <si>
    <t>发票填写信用代码:91330800YA3613105B</t>
  </si>
  <si>
    <t>1-1-102</t>
  </si>
  <si>
    <t>衢州乾坤图像数字科技有限公司</t>
  </si>
  <si>
    <t>1-1-103</t>
  </si>
  <si>
    <t>衢州市星愿心理咨询有限公司</t>
  </si>
  <si>
    <t>1-1-104</t>
  </si>
  <si>
    <t xml:space="preserve">上海五口天文化传媒有限公司      </t>
  </si>
  <si>
    <t>1-1-106</t>
  </si>
  <si>
    <t>浙江西培教育科技有限公司</t>
  </si>
  <si>
    <t>发票填写信用代码：91330101MA27Y9HA73</t>
  </si>
  <si>
    <t>1-1-107</t>
  </si>
  <si>
    <t xml:space="preserve"> 贾莉娜  </t>
  </si>
  <si>
    <t>1-1-108</t>
  </si>
  <si>
    <t> 郑奇一</t>
  </si>
  <si>
    <t>1-1-109</t>
  </si>
  <si>
    <t>柴云红</t>
  </si>
  <si>
    <t>1-1-110</t>
  </si>
  <si>
    <t>方胜龙</t>
  </si>
  <si>
    <t>1-1-111</t>
  </si>
  <si>
    <t>方晖</t>
  </si>
  <si>
    <t>1-1-112</t>
  </si>
  <si>
    <t>祝雄伟</t>
  </si>
  <si>
    <t>1-2-102</t>
  </si>
  <si>
    <t>秦建平</t>
  </si>
  <si>
    <t>合计</t>
  </si>
  <si>
    <t>制表人</t>
  </si>
  <si>
    <t>叶建设</t>
  </si>
  <si>
    <t xml:space="preserve">计费时间:  2022年4月1日 -2022年6月22日  请您在接到本通知后在2022年6月28日前请将水电费缴入学校指定的银行帐户。
学校指定银行账户： 衢州市财政局非税收入待清算专户
开户银行：建设银行衢州分行营业部 
账号：3306 8350 0156 3133 1000 1000 093 
请务必注明：衢职院  
</t>
  </si>
  <si>
    <t>后勤保卫处</t>
  </si>
  <si>
    <t>2022.6.22</t>
  </si>
  <si>
    <r>
      <t>衢职院各部门单位电表读数</t>
    </r>
    <r>
      <rPr>
        <b/>
        <sz val="14"/>
        <rFont val="宋体"/>
        <family val="0"/>
      </rPr>
      <t>（</t>
    </r>
    <r>
      <rPr>
        <b/>
        <u val="single"/>
        <sz val="14"/>
        <rFont val="宋体"/>
        <family val="0"/>
      </rPr>
      <t>2022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>4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>1</t>
    </r>
    <r>
      <rPr>
        <b/>
        <sz val="14"/>
        <rFont val="宋体"/>
        <family val="0"/>
      </rPr>
      <t>日-6月30日）</t>
    </r>
  </si>
  <si>
    <t>使用场所</t>
  </si>
  <si>
    <t>倍率</t>
  </si>
  <si>
    <t>上期读数</t>
  </si>
  <si>
    <t>本期读数</t>
  </si>
  <si>
    <t>实际用量(度)</t>
  </si>
  <si>
    <t>图书馆</t>
  </si>
  <si>
    <t>图书馆 空调总用电量</t>
  </si>
  <si>
    <t>图书馆 三楼信息中心</t>
  </si>
  <si>
    <t xml:space="preserve"> 图书馆 1号1楼报告厅</t>
  </si>
  <si>
    <t>图书馆 空调实际使用电量</t>
  </si>
  <si>
    <t>学生活动中心</t>
  </si>
  <si>
    <t>医学实训楼</t>
  </si>
  <si>
    <t>新医学实训楼</t>
  </si>
  <si>
    <t>理工南楼</t>
  </si>
  <si>
    <t>理工北楼（1）</t>
  </si>
  <si>
    <t>理工北楼（2）</t>
  </si>
  <si>
    <t>艺术楼</t>
  </si>
  <si>
    <t xml:space="preserve">机  电  大  楼    </t>
  </si>
  <si>
    <t>一楼（1）</t>
  </si>
  <si>
    <t>一楼（2）</t>
  </si>
  <si>
    <t>二楼（1）</t>
  </si>
  <si>
    <t>二楼（2）</t>
  </si>
  <si>
    <t>三楼（1）</t>
  </si>
  <si>
    <t>三楼（2）</t>
  </si>
  <si>
    <t>四楼（1）</t>
  </si>
  <si>
    <t>四楼（2）</t>
  </si>
  <si>
    <t>备注：</t>
  </si>
  <si>
    <t>抄表部门：后勤保卫处     抄表人：徐智根     抄表时间：2022年6月30日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</si>
</sst>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111F2C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 textRotation="255" wrapText="1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9" xfId="63" applyFont="1" applyBorder="1" applyAlignment="1">
      <alignment vertical="center" wrapText="1"/>
      <protection/>
    </xf>
    <xf numFmtId="0" fontId="52" fillId="0" borderId="0" xfId="0" applyFont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58" fontId="6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58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177" fontId="0" fillId="0" borderId="9" xfId="0" applyNumberFormat="1" applyBorder="1" applyAlignment="1">
      <alignment horizontal="center" vertical="center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76" fontId="6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15.625" style="0" customWidth="1"/>
    <col min="4" max="4" width="8.50390625" style="0" customWidth="1"/>
    <col min="5" max="5" width="8.25390625" style="0" customWidth="1"/>
    <col min="6" max="6" width="8.125" style="0" customWidth="1"/>
    <col min="7" max="7" width="9.50390625" style="0" customWidth="1"/>
    <col min="8" max="8" width="8.625" style="0" customWidth="1"/>
    <col min="9" max="9" width="8.00390625" style="0" customWidth="1"/>
    <col min="10" max="10" width="8.25390625" style="0" customWidth="1"/>
    <col min="11" max="11" width="8.625" style="0" customWidth="1"/>
    <col min="12" max="12" width="9.75390625" style="0" customWidth="1"/>
    <col min="13" max="13" width="12.625" style="0" customWidth="1"/>
    <col min="14" max="14" width="12.125" style="0" customWidth="1"/>
  </cols>
  <sheetData>
    <row r="1" spans="1:13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>
      <c r="A2" s="18"/>
      <c r="B2" s="18"/>
      <c r="C2" s="18"/>
      <c r="D2" s="19"/>
      <c r="E2" s="19"/>
      <c r="F2" s="18"/>
      <c r="G2" s="18"/>
      <c r="H2" s="20" t="s">
        <v>1</v>
      </c>
      <c r="I2" s="20"/>
      <c r="J2" s="20"/>
      <c r="K2" s="20"/>
      <c r="L2" s="20"/>
      <c r="M2" s="20"/>
    </row>
    <row r="3" spans="1:13" s="16" customFormat="1" ht="34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51" t="s">
        <v>14</v>
      </c>
    </row>
    <row r="4" spans="1:13" s="16" customFormat="1" ht="45.75" customHeight="1">
      <c r="A4" s="21">
        <v>1</v>
      </c>
      <c r="B4" s="21" t="s">
        <v>15</v>
      </c>
      <c r="C4" s="22" t="s">
        <v>16</v>
      </c>
      <c r="D4" s="21">
        <v>16720</v>
      </c>
      <c r="E4" s="21">
        <v>18632</v>
      </c>
      <c r="F4" s="21">
        <f aca="true" t="shared" si="0" ref="F4:F18">E4-D4</f>
        <v>1912</v>
      </c>
      <c r="G4" s="21">
        <f aca="true" t="shared" si="1" ref="G4:G18">F4*1</f>
        <v>1912</v>
      </c>
      <c r="H4" s="21">
        <v>92</v>
      </c>
      <c r="I4" s="21">
        <v>114</v>
      </c>
      <c r="J4" s="21">
        <f aca="true" t="shared" si="2" ref="J4:J16">I4-H4</f>
        <v>22</v>
      </c>
      <c r="K4" s="52">
        <f aca="true" t="shared" si="3" ref="K4:K16">J4*3</f>
        <v>66</v>
      </c>
      <c r="L4" s="52">
        <f aca="true" t="shared" si="4" ref="L4:L11">G4+K4</f>
        <v>1978</v>
      </c>
      <c r="M4" s="53" t="s">
        <v>17</v>
      </c>
    </row>
    <row r="5" spans="1:13" s="16" customFormat="1" ht="33" customHeight="1">
      <c r="A5" s="23">
        <v>2</v>
      </c>
      <c r="B5" s="23" t="s">
        <v>18</v>
      </c>
      <c r="C5" s="24" t="s">
        <v>19</v>
      </c>
      <c r="D5" s="21">
        <v>9902</v>
      </c>
      <c r="E5" s="21">
        <v>11105</v>
      </c>
      <c r="F5" s="21">
        <f t="shared" si="0"/>
        <v>1203</v>
      </c>
      <c r="G5" s="23">
        <f t="shared" si="1"/>
        <v>1203</v>
      </c>
      <c r="H5" s="23">
        <v>132</v>
      </c>
      <c r="I5" s="23">
        <v>140</v>
      </c>
      <c r="J5" s="23">
        <f t="shared" si="2"/>
        <v>8</v>
      </c>
      <c r="K5" s="54">
        <f t="shared" si="3"/>
        <v>24</v>
      </c>
      <c r="L5" s="54">
        <f t="shared" si="4"/>
        <v>1227</v>
      </c>
      <c r="M5" s="51"/>
    </row>
    <row r="6" spans="1:13" s="16" customFormat="1" ht="31.5" customHeight="1">
      <c r="A6" s="21">
        <v>3</v>
      </c>
      <c r="B6" s="23" t="s">
        <v>20</v>
      </c>
      <c r="C6" s="25" t="s">
        <v>21</v>
      </c>
      <c r="D6" s="21">
        <v>9536</v>
      </c>
      <c r="E6" s="21">
        <v>11013</v>
      </c>
      <c r="F6" s="21">
        <f t="shared" si="0"/>
        <v>1477</v>
      </c>
      <c r="G6" s="23">
        <f t="shared" si="1"/>
        <v>1477</v>
      </c>
      <c r="H6" s="23">
        <v>194</v>
      </c>
      <c r="I6" s="23">
        <v>199</v>
      </c>
      <c r="J6" s="23">
        <f t="shared" si="2"/>
        <v>5</v>
      </c>
      <c r="K6" s="54">
        <f t="shared" si="3"/>
        <v>15</v>
      </c>
      <c r="L6" s="54">
        <f t="shared" si="4"/>
        <v>1492</v>
      </c>
      <c r="M6" s="51"/>
    </row>
    <row r="7" spans="1:13" s="16" customFormat="1" ht="27.75" customHeight="1">
      <c r="A7" s="23">
        <v>4</v>
      </c>
      <c r="B7" s="23" t="s">
        <v>22</v>
      </c>
      <c r="C7" s="24" t="s">
        <v>23</v>
      </c>
      <c r="D7" s="21">
        <v>9042</v>
      </c>
      <c r="E7" s="21">
        <v>9850</v>
      </c>
      <c r="F7" s="21">
        <f t="shared" si="0"/>
        <v>808</v>
      </c>
      <c r="G7" s="23">
        <f t="shared" si="1"/>
        <v>808</v>
      </c>
      <c r="H7" s="23">
        <v>128</v>
      </c>
      <c r="I7" s="23">
        <v>153</v>
      </c>
      <c r="J7" s="23">
        <f t="shared" si="2"/>
        <v>25</v>
      </c>
      <c r="K7" s="54">
        <f t="shared" si="3"/>
        <v>75</v>
      </c>
      <c r="L7" s="54">
        <f t="shared" si="4"/>
        <v>883</v>
      </c>
      <c r="M7" s="51"/>
    </row>
    <row r="8" spans="1:13" s="16" customFormat="1" ht="33" customHeight="1">
      <c r="A8" s="21">
        <v>5</v>
      </c>
      <c r="B8" s="23" t="s">
        <v>24</v>
      </c>
      <c r="C8" s="24" t="s">
        <v>25</v>
      </c>
      <c r="D8" s="21">
        <v>40871</v>
      </c>
      <c r="E8" s="21">
        <v>41405</v>
      </c>
      <c r="F8" s="21">
        <f t="shared" si="0"/>
        <v>534</v>
      </c>
      <c r="G8" s="23">
        <f t="shared" si="1"/>
        <v>534</v>
      </c>
      <c r="H8" s="23">
        <v>145</v>
      </c>
      <c r="I8" s="23">
        <v>155</v>
      </c>
      <c r="J8" s="23">
        <f t="shared" si="2"/>
        <v>10</v>
      </c>
      <c r="K8" s="54">
        <f t="shared" si="3"/>
        <v>30</v>
      </c>
      <c r="L8" s="54">
        <f t="shared" si="4"/>
        <v>564</v>
      </c>
      <c r="M8" s="55" t="s">
        <v>26</v>
      </c>
    </row>
    <row r="9" spans="1:13" s="16" customFormat="1" ht="30.75" customHeight="1">
      <c r="A9" s="23">
        <v>6</v>
      </c>
      <c r="B9" s="23" t="s">
        <v>27</v>
      </c>
      <c r="C9" s="26" t="s">
        <v>28</v>
      </c>
      <c r="D9" s="21">
        <v>20031</v>
      </c>
      <c r="E9" s="21">
        <v>20655</v>
      </c>
      <c r="F9" s="21">
        <f t="shared" si="0"/>
        <v>624</v>
      </c>
      <c r="G9" s="23">
        <f t="shared" si="1"/>
        <v>624</v>
      </c>
      <c r="H9" s="23">
        <v>277</v>
      </c>
      <c r="I9" s="23">
        <v>284</v>
      </c>
      <c r="J9" s="23">
        <f t="shared" si="2"/>
        <v>7</v>
      </c>
      <c r="K9" s="54">
        <f t="shared" si="3"/>
        <v>21</v>
      </c>
      <c r="L9" s="54">
        <f t="shared" si="4"/>
        <v>645</v>
      </c>
      <c r="M9" s="51"/>
    </row>
    <row r="10" spans="1:13" ht="33" customHeight="1">
      <c r="A10" s="21">
        <v>7</v>
      </c>
      <c r="B10" s="27" t="s">
        <v>29</v>
      </c>
      <c r="C10" s="28" t="s">
        <v>30</v>
      </c>
      <c r="D10" s="29">
        <v>186082</v>
      </c>
      <c r="E10" s="29">
        <v>199873</v>
      </c>
      <c r="F10" s="21">
        <f t="shared" si="0"/>
        <v>13791</v>
      </c>
      <c r="G10" s="23">
        <f t="shared" si="1"/>
        <v>13791</v>
      </c>
      <c r="H10" s="30">
        <v>2617</v>
      </c>
      <c r="I10" s="30">
        <v>2784</v>
      </c>
      <c r="J10" s="23">
        <f t="shared" si="2"/>
        <v>167</v>
      </c>
      <c r="K10" s="54">
        <f t="shared" si="3"/>
        <v>501</v>
      </c>
      <c r="L10" s="54">
        <f t="shared" si="4"/>
        <v>14292</v>
      </c>
      <c r="M10" s="29"/>
    </row>
    <row r="11" spans="1:13" ht="34.5" customHeight="1">
      <c r="A11" s="23">
        <v>8</v>
      </c>
      <c r="B11" s="27" t="s">
        <v>31</v>
      </c>
      <c r="C11" s="31" t="s">
        <v>32</v>
      </c>
      <c r="D11" s="29">
        <v>42589</v>
      </c>
      <c r="E11" s="29">
        <v>44692</v>
      </c>
      <c r="F11" s="21">
        <f t="shared" si="0"/>
        <v>2103</v>
      </c>
      <c r="G11" s="23">
        <f t="shared" si="1"/>
        <v>2103</v>
      </c>
      <c r="H11" s="30">
        <v>193</v>
      </c>
      <c r="I11" s="30">
        <v>204</v>
      </c>
      <c r="J11" s="23">
        <f t="shared" si="2"/>
        <v>11</v>
      </c>
      <c r="K11" s="54">
        <f t="shared" si="3"/>
        <v>33</v>
      </c>
      <c r="L11" s="54">
        <f t="shared" si="4"/>
        <v>2136</v>
      </c>
      <c r="M11" s="56"/>
    </row>
    <row r="12" spans="1:13" ht="25.5" customHeight="1">
      <c r="A12" s="32">
        <v>9</v>
      </c>
      <c r="B12" s="33" t="s">
        <v>33</v>
      </c>
      <c r="C12" s="31" t="s">
        <v>34</v>
      </c>
      <c r="D12" s="29">
        <v>53846</v>
      </c>
      <c r="E12" s="29">
        <v>58190</v>
      </c>
      <c r="F12" s="21">
        <f t="shared" si="0"/>
        <v>4344</v>
      </c>
      <c r="G12" s="21">
        <f t="shared" si="1"/>
        <v>4344</v>
      </c>
      <c r="H12" s="29">
        <v>1644</v>
      </c>
      <c r="I12" s="29">
        <v>1814</v>
      </c>
      <c r="J12" s="21">
        <f t="shared" si="2"/>
        <v>170</v>
      </c>
      <c r="K12" s="52">
        <f t="shared" si="3"/>
        <v>510</v>
      </c>
      <c r="L12" s="57">
        <f>G12+G13+K12</f>
        <v>13525</v>
      </c>
      <c r="M12" s="21"/>
    </row>
    <row r="13" spans="1:13" ht="30" customHeight="1">
      <c r="A13" s="34"/>
      <c r="B13" s="33"/>
      <c r="C13" s="31"/>
      <c r="D13" s="29">
        <v>134995</v>
      </c>
      <c r="E13" s="29">
        <v>143666</v>
      </c>
      <c r="F13" s="21">
        <f t="shared" si="0"/>
        <v>8671</v>
      </c>
      <c r="G13" s="21">
        <f t="shared" si="1"/>
        <v>8671</v>
      </c>
      <c r="H13" s="29"/>
      <c r="I13" s="29"/>
      <c r="J13" s="21">
        <f t="shared" si="2"/>
        <v>0</v>
      </c>
      <c r="K13" s="52">
        <f t="shared" si="3"/>
        <v>0</v>
      </c>
      <c r="L13" s="57"/>
      <c r="M13" s="56"/>
    </row>
    <row r="14" spans="1:13" ht="25.5" customHeight="1">
      <c r="A14" s="21">
        <v>11</v>
      </c>
      <c r="B14" s="33" t="s">
        <v>35</v>
      </c>
      <c r="C14" s="31" t="s">
        <v>36</v>
      </c>
      <c r="D14" s="29">
        <v>77127</v>
      </c>
      <c r="E14" s="29">
        <v>79910</v>
      </c>
      <c r="F14" s="21">
        <f t="shared" si="0"/>
        <v>2783</v>
      </c>
      <c r="G14" s="23">
        <f t="shared" si="1"/>
        <v>2783</v>
      </c>
      <c r="H14" s="29">
        <v>2008</v>
      </c>
      <c r="I14" s="29">
        <v>2076</v>
      </c>
      <c r="J14" s="21">
        <f t="shared" si="2"/>
        <v>68</v>
      </c>
      <c r="K14" s="52">
        <f t="shared" si="3"/>
        <v>204</v>
      </c>
      <c r="L14" s="57">
        <f>G14+K14</f>
        <v>2987</v>
      </c>
      <c r="M14" s="56"/>
    </row>
    <row r="15" spans="1:13" ht="31.5" customHeight="1">
      <c r="A15" s="23">
        <v>12</v>
      </c>
      <c r="B15" s="27" t="s">
        <v>37</v>
      </c>
      <c r="C15" s="31" t="s">
        <v>38</v>
      </c>
      <c r="D15" s="29">
        <v>72503</v>
      </c>
      <c r="E15" s="29">
        <v>77702</v>
      </c>
      <c r="F15" s="21">
        <f t="shared" si="0"/>
        <v>5199</v>
      </c>
      <c r="G15" s="23">
        <f t="shared" si="1"/>
        <v>5199</v>
      </c>
      <c r="H15" s="30">
        <v>616</v>
      </c>
      <c r="I15" s="30">
        <v>639</v>
      </c>
      <c r="J15" s="23">
        <f t="shared" si="2"/>
        <v>23</v>
      </c>
      <c r="K15" s="54">
        <f t="shared" si="3"/>
        <v>69</v>
      </c>
      <c r="L15" s="58">
        <f>G15+K15</f>
        <v>5268</v>
      </c>
      <c r="M15" s="56"/>
    </row>
    <row r="16" spans="1:13" ht="27" customHeight="1">
      <c r="A16" s="32">
        <v>13</v>
      </c>
      <c r="B16" s="35" t="s">
        <v>39</v>
      </c>
      <c r="C16" s="36" t="s">
        <v>40</v>
      </c>
      <c r="D16" s="31">
        <v>95607</v>
      </c>
      <c r="E16" s="31">
        <v>104008</v>
      </c>
      <c r="F16" s="21">
        <f t="shared" si="0"/>
        <v>8401</v>
      </c>
      <c r="G16" s="23">
        <f t="shared" si="1"/>
        <v>8401</v>
      </c>
      <c r="H16" s="30">
        <v>3229</v>
      </c>
      <c r="I16" s="30">
        <v>3599</v>
      </c>
      <c r="J16" s="23">
        <f t="shared" si="2"/>
        <v>370</v>
      </c>
      <c r="K16" s="54">
        <f t="shared" si="3"/>
        <v>1110</v>
      </c>
      <c r="L16" s="57">
        <f>G16+G17+G18+K16</f>
        <v>22601</v>
      </c>
      <c r="M16" s="59"/>
    </row>
    <row r="17" spans="1:13" ht="25.5" customHeight="1">
      <c r="A17" s="34"/>
      <c r="B17" s="35"/>
      <c r="C17" s="36"/>
      <c r="D17" s="31">
        <v>88897</v>
      </c>
      <c r="E17" s="31">
        <v>95577</v>
      </c>
      <c r="F17" s="21">
        <f t="shared" si="0"/>
        <v>6680</v>
      </c>
      <c r="G17" s="23">
        <f t="shared" si="1"/>
        <v>6680</v>
      </c>
      <c r="H17" s="30"/>
      <c r="I17" s="30"/>
      <c r="J17" s="23"/>
      <c r="K17" s="54"/>
      <c r="L17" s="60"/>
      <c r="M17" s="61"/>
    </row>
    <row r="18" spans="1:13" ht="25.5" customHeight="1">
      <c r="A18" s="37"/>
      <c r="B18" s="35"/>
      <c r="C18" s="36"/>
      <c r="D18" s="31">
        <v>53711</v>
      </c>
      <c r="E18" s="31">
        <v>60121</v>
      </c>
      <c r="F18" s="21">
        <f t="shared" si="0"/>
        <v>6410</v>
      </c>
      <c r="G18" s="38">
        <f t="shared" si="1"/>
        <v>6410</v>
      </c>
      <c r="H18" s="30"/>
      <c r="I18" s="30"/>
      <c r="J18" s="23"/>
      <c r="K18" s="54"/>
      <c r="L18" s="60"/>
      <c r="M18" s="62"/>
    </row>
    <row r="19" spans="1:13" ht="30" customHeight="1">
      <c r="A19" s="29" t="s">
        <v>41</v>
      </c>
      <c r="B19" s="29"/>
      <c r="C19" s="29"/>
      <c r="D19" s="39"/>
      <c r="E19" s="39"/>
      <c r="F19" s="39"/>
      <c r="G19" s="40">
        <f aca="true" t="shared" si="5" ref="G19:L19">SUM(G4:G18)</f>
        <v>64940</v>
      </c>
      <c r="H19" s="39"/>
      <c r="I19" s="39"/>
      <c r="J19" s="29">
        <f t="shared" si="5"/>
        <v>886</v>
      </c>
      <c r="K19" s="63">
        <f t="shared" si="5"/>
        <v>2658</v>
      </c>
      <c r="L19" s="57">
        <f t="shared" si="5"/>
        <v>67598</v>
      </c>
      <c r="M19" s="29"/>
    </row>
    <row r="20" spans="1:13" ht="30" customHeight="1">
      <c r="A20" s="41" t="s">
        <v>42</v>
      </c>
      <c r="B20" s="42"/>
      <c r="C20" s="43" t="s">
        <v>43</v>
      </c>
      <c r="D20" s="44"/>
      <c r="E20" s="44"/>
      <c r="F20" s="44"/>
      <c r="G20" s="45"/>
      <c r="H20" s="44"/>
      <c r="I20" s="44"/>
      <c r="J20" s="64"/>
      <c r="K20" s="65"/>
      <c r="L20" s="66"/>
      <c r="M20" s="67"/>
    </row>
    <row r="21" spans="1:13" ht="72" customHeight="1">
      <c r="A21" s="46" t="s">
        <v>44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68"/>
    </row>
    <row r="22" spans="1:13" ht="30" customHeight="1">
      <c r="A22" s="48"/>
      <c r="B22" s="48"/>
      <c r="C22" s="48"/>
      <c r="D22" s="49"/>
      <c r="E22" s="49"/>
      <c r="F22" s="49"/>
      <c r="G22" s="50"/>
      <c r="H22" s="49"/>
      <c r="I22" s="69"/>
      <c r="J22" s="70"/>
      <c r="K22" s="71"/>
      <c r="L22" s="72"/>
      <c r="M22" s="73"/>
    </row>
    <row r="23" spans="9:13" ht="21.75" customHeight="1">
      <c r="I23" s="74" t="s">
        <v>45</v>
      </c>
      <c r="J23" s="74"/>
      <c r="K23" s="74"/>
      <c r="L23" s="75"/>
      <c r="M23" s="75"/>
    </row>
    <row r="24" spans="9:13" ht="25.5" customHeight="1">
      <c r="I24" s="76" t="s">
        <v>46</v>
      </c>
      <c r="J24" s="77"/>
      <c r="K24" s="77"/>
      <c r="L24" s="77"/>
      <c r="M24" s="77"/>
    </row>
    <row r="25" spans="1:13" ht="114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68"/>
    </row>
    <row r="26" spans="1:13" ht="108.7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68"/>
    </row>
    <row r="27" spans="1:13" ht="132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68"/>
    </row>
    <row r="28" spans="1:13" ht="162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68"/>
    </row>
    <row r="29" spans="1:13" ht="175.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68"/>
    </row>
    <row r="30" spans="1:13" ht="156.7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68"/>
    </row>
    <row r="31" spans="1:13" ht="156.7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68"/>
    </row>
    <row r="32" spans="1:13" ht="156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68"/>
    </row>
  </sheetData>
  <sheetProtection/>
  <mergeCells count="24">
    <mergeCell ref="A1:M1"/>
    <mergeCell ref="H2:M2"/>
    <mergeCell ref="A19:C19"/>
    <mergeCell ref="A20:B20"/>
    <mergeCell ref="A21:M21"/>
    <mergeCell ref="I23:M23"/>
    <mergeCell ref="I24:M24"/>
    <mergeCell ref="A25:M25"/>
    <mergeCell ref="A26:M26"/>
    <mergeCell ref="A27:M27"/>
    <mergeCell ref="A28:M28"/>
    <mergeCell ref="A29:M29"/>
    <mergeCell ref="A30:M30"/>
    <mergeCell ref="A31:M31"/>
    <mergeCell ref="A32:M32"/>
    <mergeCell ref="A12:A13"/>
    <mergeCell ref="A16:A18"/>
    <mergeCell ref="B12:B13"/>
    <mergeCell ref="B16:B18"/>
    <mergeCell ref="C12:C13"/>
    <mergeCell ref="C16:C18"/>
    <mergeCell ref="L12:L13"/>
    <mergeCell ref="L16:L18"/>
    <mergeCell ref="M16:M1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4">
      <selection activeCell="A1" sqref="A1:IV65536"/>
    </sheetView>
  </sheetViews>
  <sheetFormatPr defaultColWidth="9.00390625" defaultRowHeight="24" customHeight="1"/>
  <cols>
    <col min="1" max="1" width="6.125" style="1" customWidth="1"/>
    <col min="2" max="2" width="7.375" style="1" customWidth="1"/>
    <col min="3" max="3" width="17.25390625" style="0" customWidth="1"/>
    <col min="4" max="4" width="4.875" style="0" customWidth="1"/>
    <col min="5" max="5" width="13.25390625" style="0" customWidth="1"/>
    <col min="6" max="6" width="13.75390625" style="0" customWidth="1"/>
    <col min="7" max="7" width="20.125" style="0" customWidth="1"/>
    <col min="8" max="8" width="19.50390625" style="0" customWidth="1"/>
    <col min="9" max="250" width="18.25390625" style="0" customWidth="1"/>
  </cols>
  <sheetData>
    <row r="1" spans="1:7" ht="36.75" customHeight="1">
      <c r="A1" s="2" t="s">
        <v>47</v>
      </c>
      <c r="B1" s="2"/>
      <c r="C1" s="2"/>
      <c r="D1" s="2"/>
      <c r="E1" s="2"/>
      <c r="F1" s="2"/>
      <c r="G1" s="2"/>
    </row>
    <row r="2" spans="1:7" ht="24" customHeight="1">
      <c r="A2" s="3" t="s">
        <v>2</v>
      </c>
      <c r="B2" s="3" t="s">
        <v>48</v>
      </c>
      <c r="C2" s="3"/>
      <c r="D2" s="3" t="s">
        <v>49</v>
      </c>
      <c r="E2" s="3" t="s">
        <v>50</v>
      </c>
      <c r="F2" s="3" t="s">
        <v>51</v>
      </c>
      <c r="G2" s="3" t="s">
        <v>52</v>
      </c>
    </row>
    <row r="3" spans="1:7" ht="27" customHeight="1">
      <c r="A3" s="4">
        <v>1</v>
      </c>
      <c r="B3" s="4" t="s">
        <v>53</v>
      </c>
      <c r="C3" s="4"/>
      <c r="D3" s="4">
        <v>80</v>
      </c>
      <c r="E3" s="4">
        <v>27050</v>
      </c>
      <c r="F3" s="4">
        <v>27760</v>
      </c>
      <c r="G3" s="5">
        <f aca="true" t="shared" si="0" ref="G3:G6">SUM(F3-E3)*D3</f>
        <v>56800</v>
      </c>
    </row>
    <row r="4" spans="1:7" ht="24" customHeight="1">
      <c r="A4" s="4">
        <v>2</v>
      </c>
      <c r="B4" s="4" t="s">
        <v>54</v>
      </c>
      <c r="C4" s="4"/>
      <c r="D4" s="4">
        <v>80</v>
      </c>
      <c r="E4" s="4">
        <v>28205</v>
      </c>
      <c r="F4" s="4">
        <v>29342</v>
      </c>
      <c r="G4" s="5">
        <f t="shared" si="0"/>
        <v>90960</v>
      </c>
    </row>
    <row r="5" spans="1:7" ht="24" customHeight="1">
      <c r="A5" s="4"/>
      <c r="B5" s="4" t="s">
        <v>55</v>
      </c>
      <c r="C5" s="4"/>
      <c r="D5" s="4">
        <v>40</v>
      </c>
      <c r="E5" s="4">
        <v>18689</v>
      </c>
      <c r="F5" s="4">
        <v>19513</v>
      </c>
      <c r="G5" s="5">
        <f t="shared" si="0"/>
        <v>32960</v>
      </c>
    </row>
    <row r="6" spans="1:7" ht="24" customHeight="1">
      <c r="A6" s="4"/>
      <c r="B6" s="4" t="s">
        <v>56</v>
      </c>
      <c r="C6" s="6"/>
      <c r="D6" s="4">
        <v>40</v>
      </c>
      <c r="E6" s="4">
        <v>1391</v>
      </c>
      <c r="F6" s="4">
        <v>1452</v>
      </c>
      <c r="G6" s="5">
        <f t="shared" si="0"/>
        <v>2440</v>
      </c>
    </row>
    <row r="7" spans="1:7" ht="25.5" customHeight="1">
      <c r="A7" s="4"/>
      <c r="B7" s="4" t="s">
        <v>57</v>
      </c>
      <c r="C7" s="4"/>
      <c r="D7" s="4"/>
      <c r="E7" s="4"/>
      <c r="F7" s="4"/>
      <c r="G7" s="3">
        <f>SUM(G4-G5-G6)</f>
        <v>55560</v>
      </c>
    </row>
    <row r="8" spans="1:7" ht="24" customHeight="1">
      <c r="A8" s="4">
        <v>3</v>
      </c>
      <c r="B8" s="4" t="s">
        <v>58</v>
      </c>
      <c r="C8" s="4"/>
      <c r="D8" s="4">
        <v>40</v>
      </c>
      <c r="E8" s="4">
        <v>2770</v>
      </c>
      <c r="F8" s="4">
        <v>2911</v>
      </c>
      <c r="G8" s="5">
        <f aca="true" t="shared" si="1" ref="G8:G22">SUM(F8-E8)*D8</f>
        <v>5640</v>
      </c>
    </row>
    <row r="9" spans="1:7" ht="24" customHeight="1">
      <c r="A9" s="4">
        <v>4</v>
      </c>
      <c r="B9" s="4" t="s">
        <v>59</v>
      </c>
      <c r="C9" s="4"/>
      <c r="D9" s="4">
        <v>100</v>
      </c>
      <c r="E9" s="4">
        <v>7650</v>
      </c>
      <c r="F9" s="4">
        <v>7892</v>
      </c>
      <c r="G9" s="5">
        <f t="shared" si="1"/>
        <v>24200</v>
      </c>
    </row>
    <row r="10" spans="1:7" ht="24" customHeight="1">
      <c r="A10" s="4">
        <v>5</v>
      </c>
      <c r="B10" s="4" t="s">
        <v>60</v>
      </c>
      <c r="C10" s="4"/>
      <c r="D10" s="4">
        <v>80</v>
      </c>
      <c r="E10" s="4">
        <v>2204</v>
      </c>
      <c r="F10" s="4">
        <v>2315</v>
      </c>
      <c r="G10" s="5">
        <f t="shared" si="1"/>
        <v>8880</v>
      </c>
    </row>
    <row r="11" spans="1:7" ht="24" customHeight="1">
      <c r="A11" s="4">
        <v>6</v>
      </c>
      <c r="B11" s="4" t="s">
        <v>61</v>
      </c>
      <c r="C11" s="4"/>
      <c r="D11" s="4">
        <v>120</v>
      </c>
      <c r="E11" s="4">
        <v>5785</v>
      </c>
      <c r="F11" s="4">
        <v>6000</v>
      </c>
      <c r="G11" s="5">
        <f t="shared" si="1"/>
        <v>25800</v>
      </c>
    </row>
    <row r="12" spans="1:7" ht="24" customHeight="1">
      <c r="A12" s="4">
        <v>7</v>
      </c>
      <c r="B12" s="4" t="s">
        <v>62</v>
      </c>
      <c r="C12" s="4"/>
      <c r="D12" s="4">
        <v>120</v>
      </c>
      <c r="E12" s="4">
        <v>9992</v>
      </c>
      <c r="F12" s="4">
        <v>10302</v>
      </c>
      <c r="G12" s="5">
        <f t="shared" si="1"/>
        <v>37200</v>
      </c>
    </row>
    <row r="13" spans="1:7" ht="24" customHeight="1">
      <c r="A13" s="4"/>
      <c r="B13" s="4" t="s">
        <v>63</v>
      </c>
      <c r="C13" s="4"/>
      <c r="D13" s="5">
        <v>120</v>
      </c>
      <c r="E13" s="5">
        <v>7725</v>
      </c>
      <c r="F13" s="5">
        <v>7874</v>
      </c>
      <c r="G13" s="5">
        <f t="shared" si="1"/>
        <v>17880</v>
      </c>
    </row>
    <row r="14" spans="1:7" ht="24" customHeight="1">
      <c r="A14" s="4">
        <v>8</v>
      </c>
      <c r="B14" s="4" t="s">
        <v>64</v>
      </c>
      <c r="C14" s="4"/>
      <c r="D14" s="4">
        <v>80</v>
      </c>
      <c r="E14" s="4">
        <v>1778</v>
      </c>
      <c r="F14" s="4">
        <v>1831</v>
      </c>
      <c r="G14" s="5">
        <f t="shared" si="1"/>
        <v>4240</v>
      </c>
    </row>
    <row r="15" spans="1:7" ht="24" customHeight="1">
      <c r="A15" s="7">
        <v>9</v>
      </c>
      <c r="B15" s="8" t="s">
        <v>65</v>
      </c>
      <c r="C15" s="4" t="s">
        <v>66</v>
      </c>
      <c r="D15" s="4">
        <v>40</v>
      </c>
      <c r="E15" s="9">
        <v>340</v>
      </c>
      <c r="F15" s="9">
        <v>350</v>
      </c>
      <c r="G15" s="5">
        <f t="shared" si="1"/>
        <v>400</v>
      </c>
    </row>
    <row r="16" spans="1:7" ht="24" customHeight="1">
      <c r="A16" s="10"/>
      <c r="B16" s="11"/>
      <c r="C16" s="4" t="s">
        <v>67</v>
      </c>
      <c r="D16" s="4">
        <v>40</v>
      </c>
      <c r="E16" s="4">
        <v>748</v>
      </c>
      <c r="F16" s="4">
        <v>786</v>
      </c>
      <c r="G16" s="5">
        <f t="shared" si="1"/>
        <v>1520</v>
      </c>
    </row>
    <row r="17" spans="1:7" ht="24" customHeight="1">
      <c r="A17" s="10"/>
      <c r="B17" s="11"/>
      <c r="C17" s="4" t="s">
        <v>68</v>
      </c>
      <c r="D17" s="4">
        <v>80</v>
      </c>
      <c r="E17" s="4">
        <v>1160</v>
      </c>
      <c r="F17" s="4">
        <v>1215</v>
      </c>
      <c r="G17" s="5">
        <f t="shared" si="1"/>
        <v>4400</v>
      </c>
    </row>
    <row r="18" spans="1:7" ht="25.5" customHeight="1">
      <c r="A18" s="10"/>
      <c r="B18" s="11"/>
      <c r="C18" s="4" t="s">
        <v>69</v>
      </c>
      <c r="D18" s="4">
        <v>40</v>
      </c>
      <c r="E18" s="4">
        <v>330</v>
      </c>
      <c r="F18" s="4">
        <v>345</v>
      </c>
      <c r="G18" s="5">
        <f t="shared" si="1"/>
        <v>600</v>
      </c>
    </row>
    <row r="19" spans="1:7" ht="24.75" customHeight="1">
      <c r="A19" s="10"/>
      <c r="B19" s="11"/>
      <c r="C19" s="4" t="s">
        <v>70</v>
      </c>
      <c r="D19" s="4">
        <v>80</v>
      </c>
      <c r="E19" s="4">
        <v>1655</v>
      </c>
      <c r="F19" s="4">
        <v>1719</v>
      </c>
      <c r="G19" s="5">
        <f t="shared" si="1"/>
        <v>5120</v>
      </c>
    </row>
    <row r="20" spans="1:7" ht="27" customHeight="1">
      <c r="A20" s="10"/>
      <c r="B20" s="11"/>
      <c r="C20" s="4" t="s">
        <v>71</v>
      </c>
      <c r="D20" s="4">
        <v>40</v>
      </c>
      <c r="E20" s="4">
        <v>3400</v>
      </c>
      <c r="F20" s="4">
        <v>3560</v>
      </c>
      <c r="G20" s="5">
        <f t="shared" si="1"/>
        <v>6400</v>
      </c>
    </row>
    <row r="21" spans="1:7" ht="27" customHeight="1">
      <c r="A21" s="10"/>
      <c r="B21" s="11"/>
      <c r="C21" s="4" t="s">
        <v>72</v>
      </c>
      <c r="D21" s="4">
        <v>80</v>
      </c>
      <c r="E21" s="4">
        <v>855</v>
      </c>
      <c r="F21" s="4">
        <v>887</v>
      </c>
      <c r="G21" s="5">
        <f t="shared" si="1"/>
        <v>2560</v>
      </c>
    </row>
    <row r="22" spans="1:7" ht="27" customHeight="1">
      <c r="A22" s="10"/>
      <c r="B22" s="11"/>
      <c r="C22" s="4" t="s">
        <v>73</v>
      </c>
      <c r="D22" s="4">
        <v>40</v>
      </c>
      <c r="E22" s="4">
        <v>1692</v>
      </c>
      <c r="F22" s="4">
        <v>1771</v>
      </c>
      <c r="G22" s="5">
        <f t="shared" si="1"/>
        <v>3160</v>
      </c>
    </row>
    <row r="23" spans="1:7" ht="27" customHeight="1">
      <c r="A23" s="12"/>
      <c r="B23" s="13"/>
      <c r="C23" s="4" t="s">
        <v>41</v>
      </c>
      <c r="D23" s="4"/>
      <c r="E23" s="4"/>
      <c r="F23" s="4"/>
      <c r="G23" s="4">
        <f>SUM(G15:G22)</f>
        <v>24160</v>
      </c>
    </row>
    <row r="24" spans="1:7" ht="67.5" customHeight="1">
      <c r="A24" s="14" t="s">
        <v>74</v>
      </c>
      <c r="B24" s="14"/>
      <c r="C24" s="14"/>
      <c r="D24" s="14"/>
      <c r="E24" s="14"/>
      <c r="F24" s="14"/>
      <c r="G24" s="14"/>
    </row>
    <row r="25" spans="1:7" ht="25.5" customHeight="1">
      <c r="A25" s="15" t="s">
        <v>75</v>
      </c>
      <c r="B25" s="15"/>
      <c r="C25" s="15"/>
      <c r="D25" s="15"/>
      <c r="E25" s="15"/>
      <c r="F25" s="15"/>
      <c r="G25" s="15"/>
    </row>
  </sheetData>
  <sheetProtection/>
  <mergeCells count="20">
    <mergeCell ref="A1:G1"/>
    <mergeCell ref="B2:C2"/>
    <mergeCell ref="B3:C3"/>
    <mergeCell ref="B4:C4"/>
    <mergeCell ref="B5:C5"/>
    <mergeCell ref="B6:C6"/>
    <mergeCell ref="B7:F7"/>
    <mergeCell ref="B8:C8"/>
    <mergeCell ref="B9:C9"/>
    <mergeCell ref="B10:C10"/>
    <mergeCell ref="B11:C11"/>
    <mergeCell ref="B12:C12"/>
    <mergeCell ref="B13:C13"/>
    <mergeCell ref="B14:C14"/>
    <mergeCell ref="A24:G24"/>
    <mergeCell ref="A25:G25"/>
    <mergeCell ref="A4:A7"/>
    <mergeCell ref="A12:A13"/>
    <mergeCell ref="A15:A23"/>
    <mergeCell ref="B15:B2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2022-11-02T01:56:41Z</dcterms:created>
  <dcterms:modified xsi:type="dcterms:W3CDTF">2022-11-15T05:40:49Z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